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esktop\Red Cedar\Budget\2021\"/>
    </mc:Choice>
  </mc:AlternateContent>
  <xr:revisionPtr revIDLastSave="0" documentId="13_ncr:1_{AB876981-DB25-43B0-ACCC-91F32C9C66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41" i="1" l="1"/>
  <c r="H49" i="1"/>
  <c r="H36" i="1"/>
  <c r="H26" i="1"/>
  <c r="H52" i="1" s="1"/>
  <c r="H17" i="1"/>
  <c r="D41" i="1" l="1"/>
  <c r="G49" i="1"/>
  <c r="G17" i="1"/>
  <c r="F29" i="1"/>
  <c r="F30" i="1"/>
  <c r="F31" i="1"/>
  <c r="F32" i="1"/>
  <c r="F33" i="1"/>
  <c r="F34" i="1"/>
  <c r="F35" i="1"/>
  <c r="F36" i="1"/>
  <c r="G36" i="1"/>
  <c r="G41" i="1"/>
  <c r="G26" i="1"/>
  <c r="C49" i="1" l="1"/>
  <c r="C41" i="1"/>
  <c r="C36" i="1"/>
  <c r="C26" i="1"/>
  <c r="C17" i="1"/>
  <c r="D36" i="1" l="1"/>
  <c r="E49" i="1" l="1"/>
  <c r="F46" i="1"/>
  <c r="F45" i="1"/>
  <c r="F44" i="1"/>
  <c r="E41" i="1"/>
  <c r="F40" i="1"/>
  <c r="F39" i="1"/>
  <c r="E36" i="1"/>
  <c r="E26" i="1"/>
  <c r="F25" i="1"/>
  <c r="F24" i="1"/>
  <c r="F23" i="1"/>
  <c r="F22" i="1"/>
  <c r="F21" i="1"/>
  <c r="F20" i="1"/>
  <c r="D17" i="1"/>
  <c r="E17" i="1"/>
  <c r="F16" i="1"/>
  <c r="F15" i="1"/>
  <c r="F14" i="1"/>
  <c r="F13" i="1"/>
  <c r="F12" i="1"/>
  <c r="F11" i="1"/>
  <c r="F10" i="1"/>
  <c r="F9" i="1"/>
  <c r="F8" i="1"/>
  <c r="F7" i="1"/>
  <c r="F6" i="1"/>
  <c r="F41" i="1" l="1"/>
  <c r="F49" i="1"/>
  <c r="F26" i="1"/>
  <c r="F17" i="1"/>
  <c r="D49" i="1"/>
  <c r="D26" i="1"/>
  <c r="B49" i="1" l="1"/>
  <c r="B41" i="1"/>
  <c r="B36" i="1"/>
  <c r="B26" i="1"/>
  <c r="B17" i="1"/>
  <c r="C52" i="1" l="1"/>
  <c r="B52" i="1"/>
  <c r="G52" i="1" l="1"/>
  <c r="D52" i="1"/>
  <c r="E52" i="1"/>
  <c r="F52" i="1"/>
</calcChain>
</file>

<file path=xl/sharedStrings.xml><?xml version="1.0" encoding="utf-8"?>
<sst xmlns="http://schemas.openxmlformats.org/spreadsheetml/2006/main" count="54" uniqueCount="48">
  <si>
    <t>Town Government</t>
  </si>
  <si>
    <t>Election Expenses</t>
  </si>
  <si>
    <t>Totals</t>
  </si>
  <si>
    <t>Public Safety</t>
  </si>
  <si>
    <t>Bridge Inspection</t>
  </si>
  <si>
    <t>Street Lights</t>
  </si>
  <si>
    <t>Public Works &amp; Roads</t>
  </si>
  <si>
    <t>Construction Loan</t>
  </si>
  <si>
    <t>SW and RC</t>
  </si>
  <si>
    <t>Rock, Sand, Blacktop</t>
  </si>
  <si>
    <t>Projected</t>
  </si>
  <si>
    <t>Fire Dept. Services</t>
  </si>
  <si>
    <t>Ambulance Services</t>
  </si>
  <si>
    <t>Town Board Salaries</t>
  </si>
  <si>
    <t>Assessor</t>
  </si>
  <si>
    <t>Insurance</t>
  </si>
  <si>
    <t>Mileage Reimb.</t>
  </si>
  <si>
    <t>Legal/Consulting</t>
  </si>
  <si>
    <t>Shop/Hall Maint.</t>
  </si>
  <si>
    <t>Planning Comm/Other</t>
  </si>
  <si>
    <t>FICA/Taxes</t>
  </si>
  <si>
    <t>Tax Related Other</t>
  </si>
  <si>
    <t>Animal Control</t>
  </si>
  <si>
    <t>Highway Salaries</t>
  </si>
  <si>
    <t>Hwy. Maint. Supplies</t>
  </si>
  <si>
    <t>Hwy. Maintenance</t>
  </si>
  <si>
    <t>Equip. Related</t>
  </si>
  <si>
    <t>Equip. Account</t>
  </si>
  <si>
    <t>Bal. Gen. Government</t>
  </si>
  <si>
    <t>Debt Service</t>
  </si>
  <si>
    <t>TOTAL EXPENSES</t>
  </si>
  <si>
    <t>Emp. Retirement Fund</t>
  </si>
  <si>
    <t>Reserve Funds</t>
  </si>
  <si>
    <t>Jan - Sept</t>
  </si>
  <si>
    <t>EXPENSES</t>
  </si>
  <si>
    <t>2019 Budget</t>
  </si>
  <si>
    <t>Oct - Dec</t>
  </si>
  <si>
    <t>Highway Loan/Interest</t>
  </si>
  <si>
    <t>Infrastructure (2019-21)</t>
  </si>
  <si>
    <t>Bal Roads (2019-23)</t>
  </si>
  <si>
    <t>Contingency Reserves</t>
  </si>
  <si>
    <t>2020 Budget</t>
  </si>
  <si>
    <t>2019 Actual</t>
  </si>
  <si>
    <t>Election Equip. (2020-21)</t>
  </si>
  <si>
    <t>2021 Budget</t>
  </si>
  <si>
    <t>2020 Actual</t>
  </si>
  <si>
    <t>2020 Est.</t>
  </si>
  <si>
    <t>Total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</si>
</sst>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protection locked="0"/>
    </xf>
    <xf numFmtId="7" fontId="6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protection locked="0"/>
    </xf>
    <xf numFmtId="164" fontId="3" fillId="0" borderId="1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protection locked="0"/>
    </xf>
    <xf numFmtId="7" fontId="5" fillId="0" borderId="2" xfId="0" applyNumberFormat="1" applyFont="1" applyFill="1" applyBorder="1" applyAlignment="1" applyProtection="1">
      <protection locked="0"/>
    </xf>
    <xf numFmtId="7" fontId="5" fillId="0" borderId="3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/>
      <protection locked="0"/>
    </xf>
    <xf numFmtId="7" fontId="6" fillId="0" borderId="10" xfId="0" applyNumberFormat="1" applyFont="1" applyFill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protection locked="0"/>
    </xf>
    <xf numFmtId="7" fontId="5" fillId="0" borderId="1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164" fontId="4" fillId="2" borderId="12" xfId="0" applyNumberFormat="1" applyFont="1" applyFill="1" applyBorder="1" applyAlignment="1" applyProtection="1">
      <protection locked="0"/>
    </xf>
    <xf numFmtId="164" fontId="6" fillId="0" borderId="13" xfId="0" applyNumberFormat="1" applyFont="1" applyFill="1" applyBorder="1" applyAlignment="1" applyProtection="1">
      <protection locked="0"/>
    </xf>
    <xf numFmtId="7" fontId="5" fillId="0" borderId="14" xfId="0" applyNumberFormat="1" applyFont="1" applyFill="1" applyBorder="1" applyAlignment="1" applyProtection="1">
      <protection locked="0"/>
    </xf>
    <xf numFmtId="7" fontId="6" fillId="0" borderId="15" xfId="0" applyNumberFormat="1" applyFont="1" applyFill="1" applyBorder="1" applyAlignment="1" applyProtection="1">
      <protection locked="0"/>
    </xf>
    <xf numFmtId="7" fontId="6" fillId="0" borderId="16" xfId="0" applyNumberFormat="1" applyFont="1" applyFill="1" applyBorder="1" applyAlignment="1" applyProtection="1">
      <protection locked="0"/>
    </xf>
    <xf numFmtId="164" fontId="6" fillId="0" borderId="15" xfId="0" applyNumberFormat="1" applyFont="1" applyFill="1" applyBorder="1" applyAlignment="1" applyProtection="1">
      <protection locked="0"/>
    </xf>
    <xf numFmtId="164" fontId="6" fillId="0" borderId="16" xfId="0" applyNumberFormat="1" applyFont="1" applyFill="1" applyBorder="1" applyAlignment="1" applyProtection="1">
      <protection locked="0"/>
    </xf>
    <xf numFmtId="7" fontId="5" fillId="0" borderId="17" xfId="0" applyNumberFormat="1" applyFont="1" applyFill="1" applyBorder="1" applyAlignment="1" applyProtection="1">
      <protection locked="0"/>
    </xf>
    <xf numFmtId="164" fontId="5" fillId="0" borderId="18" xfId="0" applyNumberFormat="1" applyFont="1" applyFill="1" applyBorder="1" applyAlignment="1" applyProtection="1">
      <protection locked="0"/>
    </xf>
    <xf numFmtId="164" fontId="5" fillId="0" borderId="19" xfId="0" applyNumberFormat="1" applyFont="1" applyFill="1" applyBorder="1" applyAlignment="1" applyProtection="1">
      <protection locked="0"/>
    </xf>
    <xf numFmtId="164" fontId="5" fillId="0" borderId="20" xfId="0" applyNumberFormat="1" applyFont="1" applyFill="1" applyBorder="1" applyAlignment="1" applyProtection="1">
      <protection locked="0"/>
    </xf>
    <xf numFmtId="7" fontId="5" fillId="0" borderId="21" xfId="0" applyNumberFormat="1" applyFont="1" applyFill="1" applyBorder="1" applyAlignment="1" applyProtection="1">
      <protection locked="0"/>
    </xf>
    <xf numFmtId="7" fontId="5" fillId="0" borderId="22" xfId="0" applyNumberFormat="1" applyFont="1" applyFill="1" applyBorder="1" applyAlignment="1" applyProtection="1">
      <protection locked="0"/>
    </xf>
    <xf numFmtId="7" fontId="5" fillId="0" borderId="23" xfId="0" applyNumberFormat="1" applyFont="1" applyFill="1" applyBorder="1" applyAlignment="1" applyProtection="1">
      <protection locked="0"/>
    </xf>
    <xf numFmtId="7" fontId="5" fillId="0" borderId="24" xfId="0" applyNumberFormat="1" applyFont="1" applyFill="1" applyBorder="1" applyAlignment="1" applyProtection="1">
      <protection locked="0"/>
    </xf>
    <xf numFmtId="164" fontId="5" fillId="0" borderId="25" xfId="0" applyNumberFormat="1" applyFont="1" applyFill="1" applyBorder="1" applyAlignment="1" applyProtection="1">
      <protection locked="0"/>
    </xf>
    <xf numFmtId="164" fontId="5" fillId="0" borderId="21" xfId="0" applyNumberFormat="1" applyFont="1" applyFill="1" applyBorder="1" applyAlignment="1" applyProtection="1">
      <protection locked="0"/>
    </xf>
    <xf numFmtId="164" fontId="5" fillId="0" borderId="22" xfId="0" applyNumberFormat="1" applyFont="1" applyFill="1" applyBorder="1" applyAlignment="1" applyProtection="1">
      <protection locked="0"/>
    </xf>
    <xf numFmtId="164" fontId="5" fillId="0" borderId="23" xfId="0" applyNumberFormat="1" applyFont="1" applyFill="1" applyBorder="1" applyAlignment="1" applyProtection="1">
      <protection locked="0"/>
    </xf>
    <xf numFmtId="7" fontId="5" fillId="2" borderId="2" xfId="0" applyNumberFormat="1" applyFont="1" applyFill="1" applyBorder="1" applyAlignment="1" applyProtection="1">
      <protection locked="0"/>
    </xf>
    <xf numFmtId="164" fontId="5" fillId="2" borderId="19" xfId="0" applyNumberFormat="1" applyFont="1" applyFill="1" applyBorder="1" applyAlignment="1" applyProtection="1">
      <protection locked="0"/>
    </xf>
    <xf numFmtId="0" fontId="0" fillId="2" borderId="0" xfId="0" applyFill="1"/>
    <xf numFmtId="7" fontId="5" fillId="2" borderId="23" xfId="0" applyNumberFormat="1" applyFont="1" applyFill="1" applyBorder="1" applyAlignment="1" applyProtection="1">
      <protection locked="0"/>
    </xf>
    <xf numFmtId="7" fontId="5" fillId="2" borderId="11" xfId="0" applyNumberFormat="1" applyFont="1" applyFill="1" applyBorder="1" applyAlignment="1" applyProtection="1">
      <protection locked="0"/>
    </xf>
    <xf numFmtId="164" fontId="5" fillId="2" borderId="11" xfId="0" applyNumberFormat="1" applyFont="1" applyFill="1" applyBorder="1" applyAlignment="1" applyProtection="1">
      <protection locked="0"/>
    </xf>
    <xf numFmtId="164" fontId="5" fillId="0" borderId="24" xfId="0" applyNumberFormat="1" applyFont="1" applyFill="1" applyBorder="1" applyAlignment="1" applyProtection="1">
      <protection locked="0"/>
    </xf>
    <xf numFmtId="164" fontId="5" fillId="0" borderId="14" xfId="0" applyNumberFormat="1" applyFont="1" applyFill="1" applyBorder="1" applyAlignment="1" applyProtection="1">
      <protection locked="0"/>
    </xf>
    <xf numFmtId="164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protection locked="0"/>
    </xf>
    <xf numFmtId="164" fontId="6" fillId="0" borderId="26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0" fillId="0" borderId="0" xfId="0" applyBorder="1"/>
    <xf numFmtId="164" fontId="4" fillId="0" borderId="27" xfId="0" applyNumberFormat="1" applyFont="1" applyFill="1" applyBorder="1" applyAlignment="1" applyProtection="1">
      <protection locked="0"/>
    </xf>
    <xf numFmtId="164" fontId="4" fillId="0" borderId="12" xfId="0" applyNumberFormat="1" applyFont="1" applyBorder="1"/>
    <xf numFmtId="14" fontId="3" fillId="0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7" fontId="5" fillId="0" borderId="28" xfId="0" applyNumberFormat="1" applyFont="1" applyFill="1" applyBorder="1" applyAlignment="1" applyProtection="1">
      <protection locked="0"/>
    </xf>
    <xf numFmtId="164" fontId="5" fillId="0" borderId="29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protection locked="0"/>
    </xf>
    <xf numFmtId="7" fontId="2" fillId="2" borderId="0" xfId="0" applyNumberFormat="1" applyFont="1" applyFill="1" applyBorder="1" applyAlignment="1" applyProtection="1">
      <alignment horizontal="left"/>
      <protection locked="0"/>
    </xf>
    <xf numFmtId="7" fontId="3" fillId="2" borderId="0" xfId="0" applyNumberFormat="1" applyFont="1" applyFill="1" applyBorder="1" applyAlignment="1" applyProtection="1">
      <alignment horizontal="left"/>
      <protection locked="0"/>
    </xf>
    <xf numFmtId="7" fontId="4" fillId="2" borderId="0" xfId="0" applyNumberFormat="1" applyFont="1" applyFill="1" applyBorder="1" applyAlignment="1" applyProtection="1">
      <alignment horizontal="left"/>
      <protection locked="0"/>
    </xf>
    <xf numFmtId="7" fontId="5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7" fontId="0" fillId="2" borderId="0" xfId="0" applyNumberFormat="1" applyFont="1" applyFill="1" applyBorder="1" applyAlignment="1" applyProtection="1">
      <alignment horizontal="left"/>
      <protection locked="0"/>
    </xf>
    <xf numFmtId="7" fontId="3" fillId="0" borderId="0" xfId="0" applyNumberFormat="1" applyFont="1" applyFill="1" applyBorder="1" applyAlignment="1" applyProtection="1">
      <alignment horizontal="left"/>
      <protection locked="0"/>
    </xf>
    <xf numFmtId="7" fontId="0" fillId="0" borderId="0" xfId="0" applyNumberFormat="1" applyFont="1" applyFill="1" applyBorder="1" applyAlignment="1" applyProtection="1">
      <alignment horizontal="left"/>
      <protection locked="0"/>
    </xf>
    <xf numFmtId="7" fontId="4" fillId="0" borderId="0" xfId="0" applyNumberFormat="1" applyFont="1" applyFill="1" applyBorder="1" applyAlignment="1" applyProtection="1">
      <alignment horizontal="left"/>
      <protection locked="0"/>
    </xf>
    <xf numFmtId="164" fontId="5" fillId="2" borderId="30" xfId="0" applyNumberFormat="1" applyFont="1" applyFill="1" applyBorder="1" applyAlignment="1" applyProtection="1">
      <protection locked="0"/>
    </xf>
    <xf numFmtId="164" fontId="11" fillId="2" borderId="0" xfId="0" applyNumberFormat="1" applyFont="1" applyFill="1" applyBorder="1" applyAlignment="1" applyProtection="1">
      <protection locked="0"/>
    </xf>
    <xf numFmtId="7" fontId="2" fillId="0" borderId="0" xfId="0" applyNumberFormat="1" applyFont="1" applyFill="1" applyBorder="1" applyAlignment="1" applyProtection="1">
      <alignment horizontal="left"/>
      <protection locked="0"/>
    </xf>
    <xf numFmtId="7" fontId="0" fillId="0" borderId="0" xfId="0" applyNumberFormat="1" applyFont="1" applyFill="1" applyBorder="1" applyAlignment="1" applyProtection="1">
      <alignment horizontal="right"/>
      <protection locked="0"/>
    </xf>
    <xf numFmtId="7" fontId="3" fillId="0" borderId="0" xfId="0" applyNumberFormat="1" applyFont="1" applyFill="1" applyBorder="1" applyAlignment="1" applyProtection="1">
      <alignment horizontal="right"/>
      <protection locked="0"/>
    </xf>
    <xf numFmtId="7" fontId="7" fillId="2" borderId="0" xfId="0" applyNumberFormat="1" applyFont="1" applyFill="1" applyBorder="1" applyAlignment="1" applyProtection="1">
      <alignment horizontal="left"/>
      <protection locked="0"/>
    </xf>
    <xf numFmtId="7" fontId="2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8" fontId="0" fillId="0" borderId="0" xfId="0" applyNumberFormat="1"/>
    <xf numFmtId="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31" xfId="0" applyNumberFormat="1" applyFont="1" applyFill="1" applyBorder="1" applyAlignment="1" applyProtection="1">
      <protection locked="0"/>
    </xf>
    <xf numFmtId="164" fontId="1" fillId="0" borderId="8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/>
    <xf numFmtId="164" fontId="6" fillId="2" borderId="13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5" fillId="0" borderId="32" xfId="0" applyNumberFormat="1" applyFont="1" applyFill="1" applyBorder="1" applyAlignment="1" applyProtection="1">
      <protection locked="0"/>
    </xf>
    <xf numFmtId="164" fontId="6" fillId="0" borderId="33" xfId="0" applyNumberFormat="1" applyFont="1" applyFill="1" applyBorder="1" applyAlignment="1" applyProtection="1"/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8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7" fontId="2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Border="1"/>
    <xf numFmtId="0" fontId="2" fillId="0" borderId="0" xfId="0" applyFont="1" applyBorder="1"/>
    <xf numFmtId="8" fontId="0" fillId="0" borderId="0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="95" zoomScaleNormal="95" workbookViewId="0">
      <selection activeCell="H34" sqref="H34"/>
    </sheetView>
  </sheetViews>
  <sheetFormatPr defaultRowHeight="13.2" x14ac:dyDescent="0.25"/>
  <cols>
    <col min="1" max="1" width="22.109375" style="1" customWidth="1"/>
    <col min="2" max="3" width="13.6640625" style="1" customWidth="1"/>
    <col min="4" max="4" width="14.44140625" style="1" customWidth="1"/>
    <col min="5" max="5" width="12.5546875" style="1" customWidth="1"/>
    <col min="6" max="6" width="14.77734375" style="1" customWidth="1"/>
    <col min="7" max="7" width="12" style="1" customWidth="1"/>
    <col min="8" max="10" width="14.44140625" style="1" customWidth="1"/>
    <col min="11" max="11" width="11.88671875" customWidth="1"/>
    <col min="12" max="12" width="12" bestFit="1" customWidth="1"/>
  </cols>
  <sheetData>
    <row r="1" spans="1:17" x14ac:dyDescent="0.25">
      <c r="A1" s="82">
        <v>44136</v>
      </c>
      <c r="D1" s="83" t="s">
        <v>44</v>
      </c>
      <c r="F1" s="13"/>
      <c r="G1" s="13"/>
    </row>
    <row r="2" spans="1:17" x14ac:dyDescent="0.25">
      <c r="A2" s="2"/>
      <c r="D2" s="14" t="s">
        <v>34</v>
      </c>
      <c r="F2" s="13"/>
      <c r="G2" s="13"/>
      <c r="H2" s="13"/>
      <c r="I2" s="13"/>
      <c r="J2" s="13"/>
    </row>
    <row r="3" spans="1:17" s="7" customFormat="1" x14ac:dyDescent="0.25">
      <c r="D3" s="38" t="s">
        <v>33</v>
      </c>
      <c r="E3" s="34" t="s">
        <v>36</v>
      </c>
      <c r="F3" s="35" t="s">
        <v>10</v>
      </c>
      <c r="G3" s="12"/>
    </row>
    <row r="4" spans="1:17" s="6" customFormat="1" ht="13.8" thickBot="1" x14ac:dyDescent="0.3">
      <c r="B4" s="6" t="s">
        <v>42</v>
      </c>
      <c r="C4" s="6" t="s">
        <v>35</v>
      </c>
      <c r="D4" s="39" t="s">
        <v>45</v>
      </c>
      <c r="E4" s="36" t="s">
        <v>46</v>
      </c>
      <c r="F4" s="37" t="s">
        <v>47</v>
      </c>
      <c r="G4" s="6" t="s">
        <v>41</v>
      </c>
      <c r="H4" s="9" t="s">
        <v>44</v>
      </c>
      <c r="I4" s="9"/>
      <c r="J4" s="9"/>
      <c r="K4" s="76"/>
    </row>
    <row r="5" spans="1:17" ht="13.8" thickBot="1" x14ac:dyDescent="0.3">
      <c r="A5" s="23" t="s">
        <v>0</v>
      </c>
      <c r="C5" s="5"/>
      <c r="D5" s="10"/>
      <c r="E5" s="10"/>
      <c r="F5" s="10"/>
      <c r="G5" s="15"/>
      <c r="H5" s="3"/>
      <c r="I5" s="3"/>
      <c r="J5" s="3"/>
      <c r="K5" s="77"/>
    </row>
    <row r="6" spans="1:17" x14ac:dyDescent="0.25">
      <c r="A6" s="22" t="s">
        <v>13</v>
      </c>
      <c r="B6" s="25">
        <v>78131.960000000006</v>
      </c>
      <c r="C6" s="16">
        <v>78000</v>
      </c>
      <c r="D6" s="57">
        <v>59235.97</v>
      </c>
      <c r="E6" s="53">
        <v>19264.03</v>
      </c>
      <c r="F6" s="54">
        <f t="shared" ref="F6:F17" si="0">SUM(D6:E6)</f>
        <v>78500</v>
      </c>
      <c r="G6" s="25">
        <v>78500</v>
      </c>
      <c r="H6" s="25">
        <v>79000</v>
      </c>
      <c r="I6" s="25"/>
      <c r="J6" s="16"/>
      <c r="P6" s="30"/>
      <c r="Q6" s="30"/>
    </row>
    <row r="7" spans="1:17" x14ac:dyDescent="0.25">
      <c r="A7" s="22" t="s">
        <v>20</v>
      </c>
      <c r="B7" s="25">
        <v>6377.04</v>
      </c>
      <c r="C7" s="16">
        <v>6000</v>
      </c>
      <c r="D7" s="59">
        <v>4579.79</v>
      </c>
      <c r="E7" s="32">
        <v>1920.21</v>
      </c>
      <c r="F7" s="55">
        <f t="shared" si="0"/>
        <v>6500</v>
      </c>
      <c r="G7" s="25">
        <v>6500</v>
      </c>
      <c r="H7" s="25">
        <v>6750</v>
      </c>
      <c r="I7" s="25"/>
      <c r="J7" s="16"/>
      <c r="P7" s="30"/>
      <c r="Q7" s="30"/>
    </row>
    <row r="8" spans="1:17" x14ac:dyDescent="0.25">
      <c r="A8" s="22" t="s">
        <v>16</v>
      </c>
      <c r="B8" s="25">
        <v>1008.15</v>
      </c>
      <c r="C8" s="16">
        <v>750</v>
      </c>
      <c r="D8" s="59">
        <v>675.4</v>
      </c>
      <c r="E8" s="32">
        <v>174.6</v>
      </c>
      <c r="F8" s="55">
        <f t="shared" si="0"/>
        <v>850</v>
      </c>
      <c r="G8" s="25">
        <v>850</v>
      </c>
      <c r="H8" s="25">
        <v>850</v>
      </c>
      <c r="I8" s="25"/>
      <c r="J8" s="16"/>
      <c r="P8" s="30"/>
      <c r="Q8" s="30"/>
    </row>
    <row r="9" spans="1:17" x14ac:dyDescent="0.25">
      <c r="A9" s="22" t="s">
        <v>18</v>
      </c>
      <c r="B9" s="25">
        <v>6512.62</v>
      </c>
      <c r="C9" s="16">
        <v>12500</v>
      </c>
      <c r="D9" s="59">
        <v>10947.62</v>
      </c>
      <c r="E9" s="32">
        <v>1052.3800000000001</v>
      </c>
      <c r="F9" s="55">
        <f t="shared" si="0"/>
        <v>12000</v>
      </c>
      <c r="G9" s="25">
        <v>12000</v>
      </c>
      <c r="H9" s="25">
        <v>12000</v>
      </c>
      <c r="I9" s="25"/>
      <c r="J9" s="16"/>
      <c r="P9" s="30"/>
      <c r="Q9" s="30"/>
    </row>
    <row r="10" spans="1:17" x14ac:dyDescent="0.25">
      <c r="A10" s="22" t="s">
        <v>14</v>
      </c>
      <c r="B10" s="25">
        <v>7000</v>
      </c>
      <c r="C10" s="16">
        <v>7000</v>
      </c>
      <c r="D10" s="59">
        <v>7800</v>
      </c>
      <c r="E10" s="32">
        <v>0</v>
      </c>
      <c r="F10" s="55">
        <f t="shared" si="0"/>
        <v>7800</v>
      </c>
      <c r="G10" s="25">
        <v>7000</v>
      </c>
      <c r="H10" s="25">
        <v>7800</v>
      </c>
      <c r="I10" s="25"/>
      <c r="J10" s="16"/>
      <c r="P10" s="30"/>
      <c r="Q10" s="30"/>
    </row>
    <row r="11" spans="1:17" x14ac:dyDescent="0.25">
      <c r="A11" s="22" t="s">
        <v>15</v>
      </c>
      <c r="B11" s="25">
        <v>12101.4</v>
      </c>
      <c r="C11" s="16">
        <v>12000</v>
      </c>
      <c r="D11" s="68">
        <v>11294</v>
      </c>
      <c r="E11" s="65">
        <v>300</v>
      </c>
      <c r="F11" s="66">
        <f t="shared" si="0"/>
        <v>11594</v>
      </c>
      <c r="G11" s="25">
        <v>12000</v>
      </c>
      <c r="H11" s="25">
        <v>12250</v>
      </c>
      <c r="I11" s="25"/>
      <c r="J11" s="16"/>
      <c r="L11" s="67"/>
      <c r="P11" s="30"/>
      <c r="Q11" s="30"/>
    </row>
    <row r="12" spans="1:17" x14ac:dyDescent="0.25">
      <c r="A12" s="22" t="s">
        <v>1</v>
      </c>
      <c r="B12" s="25">
        <v>2522.5500000000002</v>
      </c>
      <c r="C12" s="16">
        <v>3500</v>
      </c>
      <c r="D12" s="59">
        <v>5929.81</v>
      </c>
      <c r="E12" s="32">
        <v>1500</v>
      </c>
      <c r="F12" s="55">
        <f t="shared" si="0"/>
        <v>7429.81</v>
      </c>
      <c r="G12" s="25">
        <v>6800</v>
      </c>
      <c r="H12" s="25">
        <v>2500</v>
      </c>
      <c r="I12" s="25"/>
      <c r="J12" s="16"/>
    </row>
    <row r="13" spans="1:17" x14ac:dyDescent="0.25">
      <c r="A13" s="22" t="s">
        <v>17</v>
      </c>
      <c r="B13" s="25">
        <v>617.5</v>
      </c>
      <c r="C13" s="16">
        <v>2500</v>
      </c>
      <c r="D13" s="68">
        <v>4787.2</v>
      </c>
      <c r="E13" s="65">
        <v>1000</v>
      </c>
      <c r="F13" s="66">
        <f t="shared" si="0"/>
        <v>5787.2</v>
      </c>
      <c r="G13" s="112">
        <v>750</v>
      </c>
      <c r="H13" s="112">
        <v>2500</v>
      </c>
      <c r="I13" s="44"/>
      <c r="J13" s="86"/>
      <c r="L13" s="67"/>
      <c r="P13" s="30"/>
      <c r="Q13" s="30"/>
    </row>
    <row r="14" spans="1:17" x14ac:dyDescent="0.25">
      <c r="A14" s="22" t="s">
        <v>21</v>
      </c>
      <c r="B14" s="25">
        <v>18923.939999999999</v>
      </c>
      <c r="C14" s="16">
        <v>16500</v>
      </c>
      <c r="D14" s="59">
        <v>15152.98</v>
      </c>
      <c r="E14" s="32">
        <v>0</v>
      </c>
      <c r="F14" s="55">
        <f t="shared" si="0"/>
        <v>15152.98</v>
      </c>
      <c r="G14" s="25">
        <v>19000</v>
      </c>
      <c r="H14" s="112">
        <v>19500</v>
      </c>
      <c r="I14" s="44"/>
      <c r="J14" s="86"/>
    </row>
    <row r="15" spans="1:17" x14ac:dyDescent="0.25">
      <c r="A15" s="22" t="s">
        <v>19</v>
      </c>
      <c r="B15" s="25">
        <v>1100</v>
      </c>
      <c r="C15" s="16">
        <v>1500</v>
      </c>
      <c r="D15" s="59">
        <v>400</v>
      </c>
      <c r="E15" s="32">
        <v>200</v>
      </c>
      <c r="F15" s="55">
        <f t="shared" si="0"/>
        <v>600</v>
      </c>
      <c r="G15" s="25">
        <v>1500</v>
      </c>
      <c r="H15" s="25">
        <v>1500</v>
      </c>
      <c r="I15" s="25"/>
      <c r="J15" s="16"/>
    </row>
    <row r="16" spans="1:17" ht="13.8" thickBot="1" x14ac:dyDescent="0.3">
      <c r="A16" s="22" t="s">
        <v>28</v>
      </c>
      <c r="B16" s="20">
        <v>10411.719999999999</v>
      </c>
      <c r="C16" s="73">
        <v>12500</v>
      </c>
      <c r="D16" s="84">
        <v>10088.450000000001</v>
      </c>
      <c r="E16" s="33">
        <v>1000</v>
      </c>
      <c r="F16" s="56">
        <f t="shared" si="0"/>
        <v>11088.45</v>
      </c>
      <c r="G16" s="20">
        <v>12500</v>
      </c>
      <c r="H16" s="25">
        <v>12500</v>
      </c>
      <c r="I16" s="25"/>
      <c r="J16" s="16"/>
    </row>
    <row r="17" spans="1:17" ht="13.8" thickBot="1" x14ac:dyDescent="0.3">
      <c r="A17" s="24" t="s">
        <v>2</v>
      </c>
      <c r="B17" s="21">
        <f>SUM(B6:B16)</f>
        <v>144706.87999999998</v>
      </c>
      <c r="C17" s="21">
        <f>SUM(C6:C16)</f>
        <v>152750</v>
      </c>
      <c r="D17" s="49">
        <f>SUM(D6:D16)</f>
        <v>130891.21999999999</v>
      </c>
      <c r="E17" s="40">
        <f>SUM(E6:E16)</f>
        <v>26411.219999999998</v>
      </c>
      <c r="F17" s="47">
        <f t="shared" si="0"/>
        <v>157302.43999999997</v>
      </c>
      <c r="G17" s="17">
        <f>SUM(G6:G16)</f>
        <v>157400</v>
      </c>
      <c r="H17" s="110">
        <f>SUM(H6:H16)</f>
        <v>157150</v>
      </c>
      <c r="I17" s="25"/>
      <c r="J17" s="17"/>
      <c r="P17" s="30"/>
      <c r="Q17" s="30"/>
    </row>
    <row r="18" spans="1:17" x14ac:dyDescent="0.25">
      <c r="A18" s="24"/>
      <c r="B18" s="25"/>
      <c r="C18" s="18"/>
      <c r="D18" s="11"/>
      <c r="E18" s="11"/>
      <c r="F18" s="16"/>
      <c r="G18" s="16"/>
      <c r="H18" s="25"/>
      <c r="I18" s="25"/>
      <c r="J18" s="16"/>
      <c r="P18" s="30"/>
      <c r="Q18" s="30"/>
    </row>
    <row r="19" spans="1:17" ht="13.8" thickBot="1" x14ac:dyDescent="0.3">
      <c r="A19" s="23" t="s">
        <v>3</v>
      </c>
      <c r="B19" s="25"/>
      <c r="C19" s="18"/>
      <c r="D19" s="3"/>
      <c r="E19" s="3"/>
      <c r="F19" s="16"/>
      <c r="G19" s="16"/>
      <c r="H19" s="25"/>
      <c r="I19" s="25"/>
      <c r="J19" s="16"/>
      <c r="P19" s="30"/>
      <c r="Q19" s="30"/>
    </row>
    <row r="20" spans="1:17" s="2" customFormat="1" x14ac:dyDescent="0.25">
      <c r="A20" s="22" t="s">
        <v>11</v>
      </c>
      <c r="B20" s="18">
        <v>45023.6</v>
      </c>
      <c r="C20" s="16">
        <v>45510</v>
      </c>
      <c r="D20" s="57">
        <v>46712.08</v>
      </c>
      <c r="E20" s="58">
        <v>0</v>
      </c>
      <c r="F20" s="54">
        <f t="shared" ref="F20:F25" si="1">SUM(D20:E20)</f>
        <v>46712.08</v>
      </c>
      <c r="G20" s="18">
        <v>45500</v>
      </c>
      <c r="H20" s="18">
        <v>48006.34</v>
      </c>
      <c r="I20" s="21"/>
      <c r="J20" s="16"/>
      <c r="L20"/>
      <c r="M20"/>
      <c r="N20"/>
      <c r="O20"/>
      <c r="P20" s="31"/>
      <c r="Q20" s="31"/>
    </row>
    <row r="21" spans="1:17" s="2" customFormat="1" x14ac:dyDescent="0.25">
      <c r="A21" s="22" t="s">
        <v>12</v>
      </c>
      <c r="B21" s="18">
        <v>45110.5</v>
      </c>
      <c r="C21" s="16">
        <v>45111</v>
      </c>
      <c r="D21" s="68">
        <v>45864</v>
      </c>
      <c r="E21" s="69">
        <v>0</v>
      </c>
      <c r="F21" s="66">
        <f t="shared" si="1"/>
        <v>45864</v>
      </c>
      <c r="G21" s="18">
        <v>45654</v>
      </c>
      <c r="H21" s="18">
        <v>48488</v>
      </c>
      <c r="I21" s="21"/>
      <c r="J21" s="16"/>
      <c r="L21" s="67"/>
      <c r="M21"/>
      <c r="N21"/>
      <c r="O21"/>
      <c r="P21" s="31"/>
      <c r="Q21" s="31"/>
    </row>
    <row r="22" spans="1:17" x14ac:dyDescent="0.25">
      <c r="A22" s="22" t="s">
        <v>22</v>
      </c>
      <c r="B22" s="25">
        <v>5806.23</v>
      </c>
      <c r="C22" s="16">
        <v>5000</v>
      </c>
      <c r="D22" s="59">
        <v>4607.51</v>
      </c>
      <c r="E22" s="42">
        <v>1087</v>
      </c>
      <c r="F22" s="55">
        <f t="shared" si="1"/>
        <v>5694.51</v>
      </c>
      <c r="G22" s="18">
        <v>5000</v>
      </c>
      <c r="H22" s="25">
        <v>5700</v>
      </c>
      <c r="I22" s="25"/>
      <c r="J22" s="16"/>
      <c r="P22" s="30"/>
      <c r="Q22" s="30"/>
    </row>
    <row r="23" spans="1:17" x14ac:dyDescent="0.25">
      <c r="A23" s="26" t="s">
        <v>4</v>
      </c>
      <c r="B23" s="25">
        <v>930</v>
      </c>
      <c r="C23" s="16">
        <v>1000</v>
      </c>
      <c r="D23" s="68">
        <v>1020</v>
      </c>
      <c r="E23" s="69">
        <v>0</v>
      </c>
      <c r="F23" s="66">
        <f t="shared" si="1"/>
        <v>1020</v>
      </c>
      <c r="G23" s="18">
        <v>0</v>
      </c>
      <c r="H23" s="25">
        <v>1025</v>
      </c>
      <c r="I23" s="25"/>
      <c r="J23" s="16"/>
      <c r="L23" s="67"/>
      <c r="P23" s="30"/>
      <c r="Q23" s="30"/>
    </row>
    <row r="24" spans="1:17" x14ac:dyDescent="0.25">
      <c r="A24" s="26" t="s">
        <v>5</v>
      </c>
      <c r="B24" s="25">
        <v>2936.94</v>
      </c>
      <c r="C24" s="16">
        <v>3000</v>
      </c>
      <c r="D24" s="59">
        <v>2202.4499999999998</v>
      </c>
      <c r="E24" s="42">
        <v>734.15</v>
      </c>
      <c r="F24" s="55">
        <f t="shared" si="1"/>
        <v>2936.6</v>
      </c>
      <c r="G24" s="18">
        <v>3000</v>
      </c>
      <c r="H24" s="25">
        <v>3000</v>
      </c>
      <c r="I24" s="25"/>
      <c r="J24" s="16"/>
      <c r="P24" s="30"/>
      <c r="Q24" s="30"/>
    </row>
    <row r="25" spans="1:17" ht="13.8" thickBot="1" x14ac:dyDescent="0.3">
      <c r="A25" s="22" t="s">
        <v>8</v>
      </c>
      <c r="B25" s="20">
        <v>42429.3</v>
      </c>
      <c r="C25" s="73">
        <v>42306</v>
      </c>
      <c r="D25" s="60">
        <v>50297</v>
      </c>
      <c r="E25" s="48">
        <v>0</v>
      </c>
      <c r="F25" s="61">
        <f t="shared" si="1"/>
        <v>50297</v>
      </c>
      <c r="G25" s="19">
        <v>50232</v>
      </c>
      <c r="H25" s="25">
        <v>192456</v>
      </c>
      <c r="I25" s="25"/>
      <c r="J25" s="16"/>
      <c r="P25" s="30"/>
      <c r="Q25" s="30"/>
    </row>
    <row r="26" spans="1:17" ht="13.8" thickBot="1" x14ac:dyDescent="0.3">
      <c r="A26" s="24" t="s">
        <v>2</v>
      </c>
      <c r="B26" s="21">
        <f t="shared" ref="B26:F26" si="2">SUM(B20:B25)</f>
        <v>142236.57</v>
      </c>
      <c r="C26" s="21">
        <f>SUM(C20:C25)</f>
        <v>141927</v>
      </c>
      <c r="D26" s="49">
        <f t="shared" si="2"/>
        <v>150703.03999999998</v>
      </c>
      <c r="E26" s="50">
        <f t="shared" si="2"/>
        <v>1821.15</v>
      </c>
      <c r="F26" s="47">
        <f t="shared" si="2"/>
        <v>152524.19</v>
      </c>
      <c r="G26" s="17">
        <f>SUM(G20:G25)</f>
        <v>149386</v>
      </c>
      <c r="H26" s="117">
        <f>SUM(H20:H25)</f>
        <v>298675.33999999997</v>
      </c>
      <c r="I26" s="25"/>
      <c r="J26" s="17"/>
      <c r="P26" s="30"/>
      <c r="Q26" s="30"/>
    </row>
    <row r="27" spans="1:17" x14ac:dyDescent="0.25">
      <c r="A27" s="24"/>
      <c r="B27" s="25"/>
      <c r="C27" s="18"/>
      <c r="D27" s="11"/>
      <c r="E27" s="11"/>
      <c r="F27" s="16"/>
      <c r="G27" s="16"/>
      <c r="H27" s="18"/>
      <c r="I27" s="25"/>
      <c r="J27" s="16"/>
      <c r="P27" s="30"/>
      <c r="Q27" s="30"/>
    </row>
    <row r="28" spans="1:17" ht="13.8" thickBot="1" x14ac:dyDescent="0.3">
      <c r="A28" s="23" t="s">
        <v>6</v>
      </c>
      <c r="B28" s="25"/>
      <c r="C28" s="18"/>
      <c r="D28" s="3"/>
      <c r="E28" s="3"/>
      <c r="F28" s="16"/>
      <c r="G28" s="16"/>
      <c r="H28" s="25"/>
      <c r="I28" s="25"/>
      <c r="J28" s="16"/>
      <c r="P28" s="30"/>
      <c r="Q28" s="30"/>
    </row>
    <row r="29" spans="1:17" x14ac:dyDescent="0.25">
      <c r="A29" s="15" t="s">
        <v>23</v>
      </c>
      <c r="B29" s="25">
        <v>65750.5</v>
      </c>
      <c r="C29" s="16">
        <v>51000</v>
      </c>
      <c r="D29" s="62">
        <v>53516.76</v>
      </c>
      <c r="E29" s="63">
        <v>10800</v>
      </c>
      <c r="F29" s="54">
        <f t="shared" ref="F29:F35" si="3">SUM(D29:E29)</f>
        <v>64316.76</v>
      </c>
      <c r="G29" s="25">
        <v>59000</v>
      </c>
      <c r="H29" s="25">
        <v>65750</v>
      </c>
      <c r="I29" s="25"/>
      <c r="J29" s="16"/>
      <c r="Q29" s="30"/>
    </row>
    <row r="30" spans="1:17" x14ac:dyDescent="0.25">
      <c r="A30" s="15" t="s">
        <v>31</v>
      </c>
      <c r="B30" s="18">
        <v>1600.89</v>
      </c>
      <c r="C30" s="16">
        <v>2000</v>
      </c>
      <c r="D30" s="64">
        <v>1322.15</v>
      </c>
      <c r="E30" s="41">
        <v>440.71</v>
      </c>
      <c r="F30" s="55">
        <f t="shared" si="3"/>
        <v>1762.8600000000001</v>
      </c>
      <c r="G30" s="25">
        <v>2000</v>
      </c>
      <c r="H30" s="25">
        <v>2000</v>
      </c>
      <c r="I30" s="25"/>
      <c r="J30" s="16"/>
      <c r="Q30" s="30"/>
    </row>
    <row r="31" spans="1:17" x14ac:dyDescent="0.25">
      <c r="A31" s="15" t="s">
        <v>20</v>
      </c>
      <c r="B31" s="25">
        <v>4712.1499999999996</v>
      </c>
      <c r="C31" s="16">
        <v>4500</v>
      </c>
      <c r="D31" s="64">
        <v>4076.39</v>
      </c>
      <c r="E31" s="41">
        <v>1400</v>
      </c>
      <c r="F31" s="55">
        <f t="shared" si="3"/>
        <v>5476.3899999999994</v>
      </c>
      <c r="G31" s="25">
        <v>5000</v>
      </c>
      <c r="H31" s="25">
        <v>5500</v>
      </c>
      <c r="I31" s="25"/>
      <c r="J31" s="16"/>
      <c r="Q31" s="30"/>
    </row>
    <row r="32" spans="1:17" x14ac:dyDescent="0.25">
      <c r="A32" s="15" t="s">
        <v>24</v>
      </c>
      <c r="B32" s="25">
        <v>35237.050000000003</v>
      </c>
      <c r="C32" s="16">
        <v>8000</v>
      </c>
      <c r="D32" s="64">
        <v>11958.64</v>
      </c>
      <c r="E32" s="41">
        <v>1000</v>
      </c>
      <c r="F32" s="55">
        <f t="shared" si="3"/>
        <v>12958.64</v>
      </c>
      <c r="G32" s="25">
        <v>8000</v>
      </c>
      <c r="H32" s="25">
        <v>13000</v>
      </c>
      <c r="I32" s="25"/>
      <c r="J32" s="16"/>
      <c r="Q32" s="30"/>
    </row>
    <row r="33" spans="1:17" x14ac:dyDescent="0.25">
      <c r="A33" s="15" t="s">
        <v>25</v>
      </c>
      <c r="B33" s="112">
        <v>288490.83</v>
      </c>
      <c r="C33" s="86">
        <v>260000</v>
      </c>
      <c r="D33" s="64">
        <v>47750.57</v>
      </c>
      <c r="E33" s="70">
        <v>100000</v>
      </c>
      <c r="F33" s="66">
        <f t="shared" si="3"/>
        <v>147750.57</v>
      </c>
      <c r="G33" s="25">
        <v>166548</v>
      </c>
      <c r="H33" s="112">
        <v>225220.66</v>
      </c>
      <c r="I33" s="25"/>
      <c r="J33" s="44"/>
      <c r="K33" s="67"/>
      <c r="L33" s="115"/>
      <c r="M33" s="67"/>
      <c r="N33" s="115"/>
      <c r="O33" s="67"/>
      <c r="Q33" s="30"/>
    </row>
    <row r="34" spans="1:17" x14ac:dyDescent="0.25">
      <c r="A34" s="15" t="s">
        <v>9</v>
      </c>
      <c r="B34" s="25">
        <v>28222.41</v>
      </c>
      <c r="C34" s="16">
        <v>42000</v>
      </c>
      <c r="D34" s="64">
        <v>44698.59</v>
      </c>
      <c r="E34" s="41">
        <v>0</v>
      </c>
      <c r="F34" s="55">
        <f t="shared" si="3"/>
        <v>44698.59</v>
      </c>
      <c r="G34" s="25">
        <v>42000</v>
      </c>
      <c r="H34" s="25">
        <v>45000</v>
      </c>
      <c r="I34" s="25"/>
      <c r="J34" s="86"/>
      <c r="K34" s="67"/>
      <c r="L34" s="67"/>
      <c r="M34" s="67"/>
      <c r="N34" s="67"/>
      <c r="O34" s="67"/>
      <c r="P34" s="30"/>
      <c r="Q34" s="30"/>
    </row>
    <row r="35" spans="1:17" ht="13.8" thickBot="1" x14ac:dyDescent="0.3">
      <c r="A35" s="15" t="s">
        <v>26</v>
      </c>
      <c r="B35" s="20">
        <v>25557.58</v>
      </c>
      <c r="C35" s="85">
        <v>20000</v>
      </c>
      <c r="D35" s="64">
        <v>32811.15</v>
      </c>
      <c r="E35" s="41">
        <v>0</v>
      </c>
      <c r="F35" s="55">
        <f t="shared" si="3"/>
        <v>32811.15</v>
      </c>
      <c r="G35" s="20">
        <v>20000</v>
      </c>
      <c r="H35" s="25">
        <v>20000</v>
      </c>
      <c r="I35" s="25"/>
      <c r="J35" s="16"/>
      <c r="P35" s="30"/>
      <c r="Q35" s="30"/>
    </row>
    <row r="36" spans="1:17" ht="13.8" thickBot="1" x14ac:dyDescent="0.3">
      <c r="A36" s="2" t="s">
        <v>2</v>
      </c>
      <c r="B36" s="114">
        <f>SUM(B29:B35)</f>
        <v>449571.41000000003</v>
      </c>
      <c r="C36" s="114">
        <f>SUM(C29:C35)</f>
        <v>387500</v>
      </c>
      <c r="D36" s="51">
        <f>SUM(D29:D35)</f>
        <v>196134.25</v>
      </c>
      <c r="E36" s="52">
        <f>SUM(E29:E35)</f>
        <v>113640.70999999999</v>
      </c>
      <c r="F36" s="116">
        <f>SUM(D36:E36)</f>
        <v>309774.95999999996</v>
      </c>
      <c r="G36" s="17">
        <f>SUM(G29:G35)</f>
        <v>302548</v>
      </c>
      <c r="H36" s="117">
        <f>SUM(H29:H35)</f>
        <v>376470.66000000003</v>
      </c>
      <c r="I36" s="25"/>
      <c r="J36" s="44"/>
      <c r="K36" s="67"/>
      <c r="P36" s="30"/>
      <c r="Q36" s="30"/>
    </row>
    <row r="37" spans="1:17" x14ac:dyDescent="0.25">
      <c r="A37" s="2"/>
      <c r="B37" s="25"/>
      <c r="C37" s="18"/>
      <c r="D37" s="17"/>
      <c r="E37" s="17"/>
      <c r="F37" s="16"/>
      <c r="G37" s="16"/>
      <c r="H37" s="25"/>
      <c r="I37" s="25"/>
      <c r="J37" s="16"/>
      <c r="P37" s="30"/>
      <c r="Q37" s="30"/>
    </row>
    <row r="38" spans="1:17" x14ac:dyDescent="0.25">
      <c r="A38" s="29" t="s">
        <v>29</v>
      </c>
      <c r="B38" s="25"/>
      <c r="C38" s="18"/>
      <c r="D38" s="17"/>
      <c r="E38" s="27"/>
      <c r="F38" s="16"/>
      <c r="G38" s="16"/>
      <c r="H38" s="25"/>
      <c r="I38" s="25"/>
      <c r="J38" s="16"/>
      <c r="P38" s="30"/>
      <c r="Q38" s="30"/>
    </row>
    <row r="39" spans="1:17" x14ac:dyDescent="0.25">
      <c r="A39" s="15" t="s">
        <v>7</v>
      </c>
      <c r="B39" s="25">
        <v>8841.9699999999993</v>
      </c>
      <c r="C39" s="16">
        <v>14400</v>
      </c>
      <c r="D39" s="41">
        <v>0</v>
      </c>
      <c r="E39" s="41">
        <v>0</v>
      </c>
      <c r="F39" s="41">
        <f>SUM(D39:E39)</f>
        <v>0</v>
      </c>
      <c r="G39" s="25">
        <v>0</v>
      </c>
      <c r="H39" s="112">
        <v>0</v>
      </c>
      <c r="I39" s="112"/>
      <c r="J39" s="44"/>
      <c r="P39" s="30"/>
      <c r="Q39" s="30"/>
    </row>
    <row r="40" spans="1:17" x14ac:dyDescent="0.25">
      <c r="A40" s="28" t="s">
        <v>37</v>
      </c>
      <c r="B40" s="19">
        <v>67095.850000000006</v>
      </c>
      <c r="C40" s="87">
        <v>67000</v>
      </c>
      <c r="D40" s="41">
        <v>0</v>
      </c>
      <c r="E40" s="41">
        <v>67000</v>
      </c>
      <c r="F40" s="41">
        <f>SUM(D40:E40)</f>
        <v>67000</v>
      </c>
      <c r="G40" s="20">
        <v>67000</v>
      </c>
      <c r="H40" s="112">
        <v>67100</v>
      </c>
      <c r="I40" s="112"/>
      <c r="J40" s="44"/>
      <c r="K40" s="115"/>
      <c r="L40" s="115"/>
      <c r="M40" s="67"/>
      <c r="N40" s="67"/>
      <c r="O40" s="67"/>
      <c r="P40" s="30"/>
      <c r="Q40" s="30"/>
    </row>
    <row r="41" spans="1:17" x14ac:dyDescent="0.25">
      <c r="A41" s="2" t="s">
        <v>2</v>
      </c>
      <c r="B41" s="21">
        <f t="shared" ref="B41:F41" si="4">SUM(B39:B40)</f>
        <v>75937.820000000007</v>
      </c>
      <c r="C41" s="21">
        <f>SUM(C39:C40)</f>
        <v>81400</v>
      </c>
      <c r="D41" s="75">
        <f>SUM(E44)</f>
        <v>0</v>
      </c>
      <c r="E41" s="75">
        <f t="shared" si="4"/>
        <v>67000</v>
      </c>
      <c r="F41" s="75">
        <f t="shared" si="4"/>
        <v>67000</v>
      </c>
      <c r="G41" s="17">
        <f>SUM(G39:G40)</f>
        <v>67000</v>
      </c>
      <c r="H41" s="110">
        <f>SUM(H39:H40)</f>
        <v>67100</v>
      </c>
      <c r="I41" s="25"/>
      <c r="J41" s="17"/>
      <c r="P41" s="30"/>
      <c r="Q41" s="30"/>
    </row>
    <row r="42" spans="1:17" x14ac:dyDescent="0.25">
      <c r="A42" s="2"/>
      <c r="B42" s="25"/>
      <c r="C42" s="18"/>
      <c r="D42" s="17"/>
      <c r="E42" s="27"/>
      <c r="F42" s="16"/>
      <c r="G42" s="16"/>
      <c r="H42" s="25"/>
      <c r="I42" s="25"/>
      <c r="J42" s="16"/>
      <c r="P42" s="30"/>
      <c r="Q42" s="30"/>
    </row>
    <row r="43" spans="1:17" x14ac:dyDescent="0.25">
      <c r="A43" s="29" t="s">
        <v>40</v>
      </c>
      <c r="B43" s="25"/>
      <c r="C43" s="18"/>
      <c r="D43" s="17"/>
      <c r="E43" s="17"/>
      <c r="F43" s="17"/>
      <c r="G43" s="16"/>
      <c r="H43" s="25"/>
      <c r="I43" s="25"/>
      <c r="J43" s="16"/>
    </row>
    <row r="44" spans="1:17" x14ac:dyDescent="0.25">
      <c r="A44" s="15" t="s">
        <v>38</v>
      </c>
      <c r="B44" s="18">
        <v>0</v>
      </c>
      <c r="C44" s="86">
        <v>10000</v>
      </c>
      <c r="D44" s="71">
        <v>8125</v>
      </c>
      <c r="E44" s="72">
        <v>0</v>
      </c>
      <c r="F44" s="61">
        <f>SUM(D44:E44)</f>
        <v>8125</v>
      </c>
      <c r="G44" s="99">
        <v>10000</v>
      </c>
      <c r="H44" s="112">
        <v>10000</v>
      </c>
      <c r="I44" s="99"/>
      <c r="J44" s="44"/>
      <c r="K44" s="115"/>
      <c r="L44" s="78"/>
      <c r="M44" s="78"/>
      <c r="N44" s="78"/>
      <c r="O44" s="78"/>
    </row>
    <row r="45" spans="1:17" x14ac:dyDescent="0.25">
      <c r="A45" s="15" t="s">
        <v>27</v>
      </c>
      <c r="B45" s="25">
        <v>0</v>
      </c>
      <c r="C45" s="16">
        <v>30000</v>
      </c>
      <c r="D45" s="70">
        <v>16096.63</v>
      </c>
      <c r="E45" s="70">
        <v>0</v>
      </c>
      <c r="F45" s="70">
        <f>SUM(D45:E45)</f>
        <v>16096.63</v>
      </c>
      <c r="G45" s="25">
        <v>10000</v>
      </c>
      <c r="H45" s="112">
        <v>10000</v>
      </c>
      <c r="I45" s="112"/>
      <c r="J45" s="44"/>
      <c r="K45" s="67"/>
      <c r="L45" s="78"/>
      <c r="M45" s="78"/>
      <c r="N45" s="78"/>
      <c r="O45" s="78"/>
    </row>
    <row r="46" spans="1:17" x14ac:dyDescent="0.25">
      <c r="A46" s="15" t="s">
        <v>39</v>
      </c>
      <c r="B46" s="112">
        <v>153000</v>
      </c>
      <c r="C46" s="86">
        <v>153000</v>
      </c>
      <c r="D46" s="70">
        <v>0</v>
      </c>
      <c r="E46" s="70">
        <v>77345.05</v>
      </c>
      <c r="F46" s="70">
        <f>SUM(D46:E46)</f>
        <v>77345.05</v>
      </c>
      <c r="G46" s="25">
        <v>77345.05</v>
      </c>
      <c r="H46" s="25">
        <v>0</v>
      </c>
      <c r="I46" s="25"/>
      <c r="J46" s="44"/>
      <c r="K46" s="67"/>
      <c r="L46" s="78"/>
      <c r="M46" s="78"/>
      <c r="N46" s="78"/>
      <c r="O46" s="78"/>
    </row>
    <row r="47" spans="1:17" x14ac:dyDescent="0.25">
      <c r="A47" s="15" t="s">
        <v>43</v>
      </c>
      <c r="B47" s="25">
        <v>0</v>
      </c>
      <c r="C47" s="86">
        <v>0</v>
      </c>
      <c r="D47" s="70">
        <v>0</v>
      </c>
      <c r="E47" s="70">
        <v>0</v>
      </c>
      <c r="F47" s="98">
        <v>0</v>
      </c>
      <c r="G47" s="44">
        <v>5000</v>
      </c>
      <c r="H47" s="112">
        <v>5000</v>
      </c>
      <c r="I47" s="112"/>
      <c r="J47" s="44"/>
      <c r="K47" s="67"/>
      <c r="M47" s="78"/>
      <c r="N47" s="78"/>
      <c r="O47" s="78"/>
    </row>
    <row r="48" spans="1:17" ht="13.8" thickBot="1" x14ac:dyDescent="0.3">
      <c r="A48" s="45" t="s">
        <v>32</v>
      </c>
      <c r="B48" s="113">
        <v>13350</v>
      </c>
      <c r="C48" s="87">
        <v>13350</v>
      </c>
      <c r="D48" s="71">
        <v>0</v>
      </c>
      <c r="E48" s="72">
        <v>10000</v>
      </c>
      <c r="F48" s="118">
        <v>0</v>
      </c>
      <c r="G48" s="113">
        <v>10000</v>
      </c>
      <c r="H48" s="112">
        <v>10000</v>
      </c>
      <c r="I48" s="112"/>
      <c r="J48" s="44"/>
      <c r="K48" s="67"/>
    </row>
    <row r="49" spans="1:14" ht="13.8" thickBot="1" x14ac:dyDescent="0.3">
      <c r="A49" s="2" t="s">
        <v>2</v>
      </c>
      <c r="B49" s="21">
        <f t="shared" ref="B49:F49" si="5">SUM(B44:B48)</f>
        <v>166350</v>
      </c>
      <c r="C49" s="21">
        <f>SUM(C44:C48)</f>
        <v>206350</v>
      </c>
      <c r="D49" s="51">
        <f t="shared" si="5"/>
        <v>24221.629999999997</v>
      </c>
      <c r="E49" s="52">
        <f t="shared" si="5"/>
        <v>87345.05</v>
      </c>
      <c r="F49" s="119">
        <f t="shared" si="5"/>
        <v>101566.68</v>
      </c>
      <c r="G49" s="17">
        <f>SUM(G44:G48)</f>
        <v>112345.05</v>
      </c>
      <c r="H49" s="110">
        <f>SUM(H44:H48)</f>
        <v>35000</v>
      </c>
      <c r="I49" s="25"/>
      <c r="J49" s="17"/>
    </row>
    <row r="50" spans="1:14" x14ac:dyDescent="0.25">
      <c r="A50" s="2"/>
      <c r="B50" s="25"/>
      <c r="C50" s="18"/>
      <c r="D50" s="17"/>
      <c r="E50" s="17"/>
      <c r="F50" s="17"/>
      <c r="G50" s="3"/>
      <c r="H50" s="25"/>
      <c r="I50" s="25"/>
      <c r="J50" s="3"/>
    </row>
    <row r="51" spans="1:14" ht="13.8" thickBot="1" x14ac:dyDescent="0.3">
      <c r="A51" s="28"/>
      <c r="B51" s="25"/>
      <c r="C51" s="19"/>
      <c r="D51" s="16"/>
      <c r="E51" s="3"/>
      <c r="F51" s="16"/>
      <c r="G51" s="74"/>
      <c r="H51" s="20"/>
      <c r="I51" s="25"/>
      <c r="J51" s="3"/>
      <c r="K51" s="79"/>
    </row>
    <row r="52" spans="1:14" ht="13.8" thickBot="1" x14ac:dyDescent="0.3">
      <c r="A52" s="2" t="s">
        <v>30</v>
      </c>
      <c r="B52" s="80">
        <f>SUM(B17+B26+B36+B41+B49)</f>
        <v>978802.67999999993</v>
      </c>
      <c r="C52" s="46">
        <f>SUM(C17+C26+C36+C41+C49)</f>
        <v>969927</v>
      </c>
      <c r="D52" s="51">
        <f>SUM(D17,D26,D36,D41,D49)</f>
        <v>501950.13999999996</v>
      </c>
      <c r="E52" s="50">
        <f>SUM(E17,E26,E36,E41,E49)</f>
        <v>296218.13</v>
      </c>
      <c r="F52" s="47">
        <f>SUM(F17,F26,F36,F41,F49)</f>
        <v>788168.27</v>
      </c>
      <c r="G52" s="81">
        <f>SUM(G17,G26,G36,G41,G49)</f>
        <v>788679.05</v>
      </c>
      <c r="H52" s="109">
        <f>SUM(H17,H26,H36,H41,H49)</f>
        <v>934396</v>
      </c>
      <c r="I52" s="25"/>
      <c r="J52" s="17"/>
    </row>
    <row r="53" spans="1:14" ht="13.8" thickTop="1" x14ac:dyDescent="0.25">
      <c r="A53" s="15"/>
      <c r="B53"/>
      <c r="C53" s="5"/>
      <c r="D53"/>
      <c r="E53" s="3"/>
      <c r="G53" s="3"/>
      <c r="H53" s="43"/>
      <c r="I53" s="43"/>
      <c r="J53" s="43"/>
    </row>
    <row r="54" spans="1:14" x14ac:dyDescent="0.25">
      <c r="A54" s="111"/>
      <c r="B54" s="88"/>
      <c r="C54" s="89"/>
      <c r="D54" s="89"/>
      <c r="E54" s="89"/>
      <c r="F54" s="88"/>
      <c r="G54" s="90"/>
      <c r="H54" s="91"/>
      <c r="I54" s="91"/>
      <c r="J54" s="91"/>
      <c r="K54" s="92"/>
      <c r="L54" s="92"/>
      <c r="M54" s="92"/>
      <c r="N54" s="93"/>
    </row>
    <row r="55" spans="1:14" x14ac:dyDescent="0.25">
      <c r="A55" s="111"/>
      <c r="B55" s="88"/>
      <c r="C55" s="88"/>
      <c r="D55" s="88"/>
      <c r="E55" s="89"/>
      <c r="F55" s="103"/>
      <c r="G55" s="103"/>
      <c r="H55" s="103"/>
      <c r="I55" s="94"/>
      <c r="J55" s="103"/>
      <c r="K55" s="92"/>
      <c r="L55" s="92"/>
      <c r="M55" s="92"/>
      <c r="N55" s="93"/>
    </row>
    <row r="56" spans="1:14" x14ac:dyDescent="0.25">
      <c r="A56" s="111"/>
      <c r="B56" s="88"/>
      <c r="C56" s="88"/>
      <c r="D56" s="88"/>
      <c r="E56" s="95"/>
      <c r="F56" s="100"/>
      <c r="G56" s="95"/>
      <c r="H56" s="101"/>
      <c r="I56" s="96"/>
      <c r="J56" s="100"/>
      <c r="K56" s="93"/>
      <c r="L56" s="107"/>
    </row>
    <row r="57" spans="1:14" x14ac:dyDescent="0.25">
      <c r="A57" s="111"/>
      <c r="B57" s="88"/>
      <c r="C57" s="88"/>
      <c r="D57" s="88"/>
      <c r="E57" s="95"/>
      <c r="F57" s="100"/>
      <c r="G57" s="95"/>
      <c r="H57" s="101"/>
      <c r="I57" s="96"/>
      <c r="J57" s="100"/>
      <c r="K57" s="93"/>
      <c r="L57" s="107"/>
      <c r="M57" s="105"/>
      <c r="N57" s="93"/>
    </row>
    <row r="58" spans="1:14" x14ac:dyDescent="0.25">
      <c r="A58" s="111"/>
      <c r="B58" s="88"/>
      <c r="C58" s="88"/>
      <c r="D58" s="88"/>
      <c r="E58" s="95"/>
      <c r="F58" s="100"/>
      <c r="G58" s="95"/>
      <c r="H58" s="101"/>
      <c r="I58" s="96"/>
      <c r="J58" s="100"/>
      <c r="K58" s="93"/>
      <c r="L58" s="108"/>
      <c r="M58" s="93"/>
      <c r="N58" s="93"/>
    </row>
    <row r="59" spans="1:14" x14ac:dyDescent="0.25">
      <c r="A59" s="111"/>
      <c r="B59" s="88"/>
      <c r="C59" s="88"/>
      <c r="D59" s="88"/>
      <c r="E59" s="95"/>
      <c r="F59" s="100"/>
      <c r="G59" s="95"/>
      <c r="H59" s="101"/>
      <c r="I59" s="96"/>
      <c r="J59" s="100"/>
      <c r="K59" s="93"/>
      <c r="L59" s="120"/>
      <c r="M59" s="93"/>
      <c r="N59" s="93"/>
    </row>
    <row r="60" spans="1:14" x14ac:dyDescent="0.25">
      <c r="A60" s="111"/>
      <c r="B60" s="89"/>
      <c r="C60" s="89"/>
      <c r="D60" s="89"/>
      <c r="E60" s="95"/>
      <c r="F60" s="100"/>
      <c r="G60" s="95"/>
      <c r="H60" s="102"/>
      <c r="I60" s="95"/>
      <c r="J60" s="100"/>
      <c r="K60" s="121"/>
      <c r="L60" s="122"/>
      <c r="M60" s="121"/>
      <c r="N60" s="93"/>
    </row>
    <row r="61" spans="1:14" x14ac:dyDescent="0.25">
      <c r="A61" s="26"/>
      <c r="B61" s="95"/>
      <c r="C61" s="95"/>
      <c r="D61" s="95"/>
      <c r="E61" s="95"/>
      <c r="F61" s="100"/>
      <c r="G61" s="95"/>
      <c r="H61" s="102"/>
      <c r="I61" s="95"/>
      <c r="J61" s="95"/>
      <c r="K61" s="121"/>
      <c r="L61" s="123"/>
      <c r="M61" s="124"/>
      <c r="N61" s="93"/>
    </row>
    <row r="62" spans="1:14" x14ac:dyDescent="0.25">
      <c r="A62" s="26"/>
      <c r="B62" s="95"/>
      <c r="C62" s="95"/>
      <c r="D62" s="95"/>
      <c r="E62" s="95"/>
      <c r="F62" s="100"/>
      <c r="G62" s="95"/>
      <c r="H62" s="125"/>
      <c r="I62" s="97"/>
      <c r="J62" s="97"/>
      <c r="K62" s="121"/>
      <c r="L62" s="122"/>
      <c r="M62" s="124"/>
      <c r="N62" s="93"/>
    </row>
    <row r="63" spans="1:14" x14ac:dyDescent="0.25">
      <c r="A63" s="8"/>
      <c r="B63" s="4"/>
      <c r="C63" s="4"/>
      <c r="D63" s="4"/>
      <c r="E63" s="5"/>
      <c r="F63" s="104"/>
      <c r="G63" s="5"/>
      <c r="H63" s="5"/>
      <c r="K63" s="79"/>
      <c r="L63" s="126"/>
      <c r="M63" s="127"/>
    </row>
    <row r="64" spans="1:14" x14ac:dyDescent="0.25">
      <c r="K64" s="79"/>
      <c r="L64" s="128"/>
      <c r="M64" s="124"/>
    </row>
    <row r="65" spans="2:13" x14ac:dyDescent="0.25">
      <c r="H65" s="5"/>
      <c r="I65" s="5"/>
      <c r="J65" s="5"/>
      <c r="K65" s="79"/>
      <c r="L65" s="129"/>
      <c r="M65" s="124"/>
    </row>
    <row r="66" spans="2:13" x14ac:dyDescent="0.25">
      <c r="B66" s="5"/>
      <c r="C66" s="5"/>
      <c r="D66" s="5"/>
      <c r="F66" s="5"/>
      <c r="G66" s="5"/>
      <c r="L66" s="106"/>
      <c r="M66" s="105"/>
    </row>
  </sheetData>
  <printOptions gridLines="1"/>
  <pageMargins left="0.5" right="0.5" top="0.5" bottom="0.5" header="0.5" footer="0.5"/>
  <pageSetup scale="80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topLeftCell="A16" workbookViewId="0">
      <selection activeCell="G32" sqref="G32"/>
    </sheetView>
  </sheetViews>
  <sheetFormatPr defaultRowHeight="13.2" x14ac:dyDescent="0.25"/>
  <cols>
    <col min="1" max="1" width="20.5546875" style="1" customWidth="1"/>
    <col min="2" max="2" width="13.6640625" style="1" customWidth="1"/>
    <col min="3" max="3" width="12.44140625" style="1" customWidth="1"/>
    <col min="4" max="4" width="12.5546875" style="1" customWidth="1"/>
    <col min="5" max="5" width="12" style="1" customWidth="1"/>
    <col min="6" max="7" width="12.44140625" style="1" customWidth="1"/>
  </cols>
  <sheetData/>
  <pageMargins left="0.5" right="0.5" top="0.5" bottom="0.5" header="0.5" footer="0.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"/>
  <sheetViews>
    <sheetView workbookViewId="0">
      <selection activeCell="G32" sqref="G32"/>
    </sheetView>
  </sheetViews>
  <sheetFormatPr defaultRowHeight="13.2" x14ac:dyDescent="0.25"/>
  <cols>
    <col min="1" max="1" width="20.5546875" style="1" customWidth="1"/>
    <col min="2" max="2" width="13.6640625" style="1" customWidth="1"/>
    <col min="3" max="3" width="12.44140625" style="1" customWidth="1"/>
    <col min="4" max="4" width="12.5546875" style="1" customWidth="1"/>
    <col min="5" max="5" width="12" style="1" customWidth="1"/>
    <col min="6" max="7" width="12.44140625" style="1" customWidth="1"/>
  </cols>
  <sheetData/>
  <pageMargins left="0.5" right="0.5" top="0.5" bottom="0.5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Town of Red Cedar Clerk</cp:lastModifiedBy>
  <cp:lastPrinted>2020-11-02T12:48:21Z</cp:lastPrinted>
  <dcterms:created xsi:type="dcterms:W3CDTF">2011-09-29T18:49:05Z</dcterms:created>
  <dcterms:modified xsi:type="dcterms:W3CDTF">2020-11-05T20:56:25Z</dcterms:modified>
</cp:coreProperties>
</file>